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age\Dropbox\ISO 9001\Autres Documents\Decodage de trames Sigfox\"/>
    </mc:Choice>
  </mc:AlternateContent>
  <xr:revisionPtr revIDLastSave="0" documentId="10_ncr:8100000_{7207396B-C409-43CE-B2A0-5A304AA1DD43}" xr6:coauthVersionLast="32" xr6:coauthVersionMax="32" xr10:uidLastSave="{00000000-0000-0000-0000-000000000000}"/>
  <workbookProtection workbookAlgorithmName="SHA-512" workbookHashValue="qOGHVQGGocVA7WfJFvaCAZ5pN/j65YStIEmuIkBIg8th1ntUagE+ca6MgC7brBy0QFoNZxzcgJpxTx+u/R/fnA==" workbookSaltValue="tTeONuXlZAIFmNeTIskpdg==" workbookSpinCount="100000" lockStructure="1"/>
  <bookViews>
    <workbookView xWindow="0" yWindow="0" windowWidth="28800" windowHeight="12210" xr2:uid="{00000000-000D-0000-FFFF-FFFF00000000}"/>
  </bookViews>
  <sheets>
    <sheet name="Tx Temp" sheetId="1" r:id="rId1"/>
    <sheet name="Tx Temp &amp; Humidity" sheetId="3" r:id="rId2"/>
    <sheet name="PT 100 Temperature" sheetId="4" r:id="rId3"/>
    <sheet name="Pulses" sheetId="5" r:id="rId4"/>
    <sheet name="Contact" sheetId="6" r:id="rId5"/>
    <sheet name="Calculation methods" sheetId="7" r:id="rId6"/>
  </sheets>
  <calcPr calcId="171027" concurrentCalc="0"/>
  <fileRecoveryPr autoRecover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3" l="1"/>
  <c r="G50" i="1"/>
  <c r="G51" i="1"/>
  <c r="C19" i="1"/>
  <c r="C17" i="5"/>
  <c r="C17" i="6"/>
  <c r="C17" i="4"/>
  <c r="C17" i="3"/>
  <c r="C15" i="6"/>
  <c r="C15" i="5"/>
  <c r="C15" i="4"/>
  <c r="C15" i="3"/>
  <c r="C17" i="1"/>
  <c r="C15" i="1"/>
  <c r="C14" i="1"/>
  <c r="C14" i="3"/>
  <c r="C14" i="4"/>
  <c r="C14" i="5"/>
  <c r="C14" i="6"/>
  <c r="G50" i="4"/>
  <c r="G51" i="4"/>
  <c r="C19" i="4"/>
  <c r="C18" i="4"/>
  <c r="H51" i="3"/>
  <c r="H52" i="3"/>
  <c r="C20" i="3"/>
  <c r="C18" i="1"/>
  <c r="G51" i="3"/>
  <c r="G52" i="3"/>
  <c r="C18" i="3"/>
  <c r="H50" i="6"/>
  <c r="H51" i="6"/>
  <c r="C19" i="6"/>
  <c r="G50" i="6"/>
  <c r="G51" i="6"/>
  <c r="C18" i="6"/>
  <c r="H50" i="5"/>
  <c r="H51" i="5"/>
  <c r="C19" i="5"/>
  <c r="G50" i="5"/>
  <c r="G51" i="5"/>
  <c r="C18" i="5"/>
  <c r="C20" i="6"/>
  <c r="C20" i="5"/>
  <c r="C16" i="6"/>
  <c r="C16" i="5"/>
  <c r="C16" i="4"/>
  <c r="C16" i="3"/>
  <c r="C16" i="1"/>
</calcChain>
</file>

<file path=xl/sharedStrings.xml><?xml version="1.0" encoding="utf-8"?>
<sst xmlns="http://schemas.openxmlformats.org/spreadsheetml/2006/main" count="115" uniqueCount="40">
  <si>
    <t>b200</t>
  </si>
  <si>
    <t>b101</t>
  </si>
  <si>
    <t>bb</t>
  </si>
  <si>
    <t>260f0000</t>
  </si>
  <si>
    <t>d600</t>
  </si>
  <si>
    <t>ce00</t>
  </si>
  <si>
    <t>01000000</t>
  </si>
  <si>
    <t>02000000</t>
  </si>
  <si>
    <t>TX TEMP</t>
  </si>
  <si>
    <t>TX TEMP &amp; HUM</t>
  </si>
  <si>
    <t>TX PULSE</t>
  </si>
  <si>
    <t xml:space="preserve">PT100 </t>
  </si>
  <si>
    <t>TX CONTACT</t>
  </si>
  <si>
    <t>Sigfox standard frame reader</t>
  </si>
  <si>
    <t>Message Type</t>
  </si>
  <si>
    <t>Transmitter Type</t>
  </si>
  <si>
    <t>Firmware Version</t>
  </si>
  <si>
    <t>Battery Status</t>
  </si>
  <si>
    <t>Temperature Value</t>
  </si>
  <si>
    <t>Humidity Value</t>
  </si>
  <si>
    <t>Pulse Value 1</t>
  </si>
  <si>
    <t>Pulse Value 2</t>
  </si>
  <si>
    <t>Status Byte</t>
  </si>
  <si>
    <t>Humidity Value (%)</t>
  </si>
  <si>
    <t>Frame Decoding</t>
  </si>
  <si>
    <t>Sigfox Frame</t>
  </si>
  <si>
    <t>Sigfox Backend example</t>
  </si>
  <si>
    <t>Pulse Value</t>
  </si>
  <si>
    <t>The first digit of the sigfox frame correspond to the message type sent by the transmitter used. Translation:
0 = Standard Message  ; 4 = Initializing Message ; 8 = Warning Message</t>
  </si>
  <si>
    <t>The second digit of the sigfox frame correspond to the device type of transmitter that sent this frame up. Translation:
1 = Tx Temp; 2 = Tx Temp &amp; Humidity; 3 = PT 100 Temperature; 4 = Pulses; 5 = Contact</t>
  </si>
  <si>
    <t xml:space="preserve">The third digit gives an indication of the firmware version used by the transmitter that sent this frame up. 
The figure is equivalent to the firmware version used </t>
  </si>
  <si>
    <t xml:space="preserve">The fourth digit gives an indication of the battery level of the transmitter that sent this frame up. Translation:
0 = Low Battery; 1 = Battery OK </t>
  </si>
  <si>
    <t xml:space="preserve">It is necessary to invert the bytes order of the 4 characters sequence in hexadecimal to perform the calculation, then divide the result of the conversion by 10 to know the temperature value.
Example: A101 -- Invert Bytes --&gt; 01A1 -- Convert Hexadecimal to Decimal --&gt; 417 - Divide by 10 --&gt; 41.7 ° c </t>
  </si>
  <si>
    <t>It is necessary to invert the bytes order of the 8 characters sequence in hexadecimal then convert in decimal to know the pulse value.
Example: 4d3c2b1a -- Invert Bytes--&gt; 1a2b3c4d -- Convert Hexadecimal to Decimal --&gt; 439 041 101 Pulses</t>
  </si>
  <si>
    <t xml:space="preserve">The Status Byte has two possible options (Closed / Open), it is necessary to convert the two characters in hexadecimal to know its status:_x000D_
00 -- Convert Hexadecimal to Decimal --&gt; 00 --&gt; Closed_x000D_
BB -- Convert Hexadecimal to Decimal --&gt; 187 --&gt; Open </t>
  </si>
  <si>
    <t>Negative Temperature Value</t>
  </si>
  <si>
    <t>It is necessary to invert the bytes order of the 4 characters sequence in hexadecimal to perform the calculation. Then convert in decimal and subtract 65536. Then divide the result by 10 to know the negative value.
Example: aeff -- Invert bytes--&gt; ffae (hexa) -- Convert from hexadecimal to decimal --&gt; 65454 (decimal) -- Subtract 65536--&gt; -82 -- Divide by 10 --&gt; -8,2°c</t>
  </si>
  <si>
    <t>It is necessary to invert the bytes order of the 4 charcters sequence in hexadecimal to perform the calculation, then divide the result of the conversion by 10 to know the humidity value.
Example: b101 -- Invert bytes--&gt; 01b1 -- Convert Hexadecimal to Decimal --&gt; 433 -- Divide by 10 --&gt; 43,3 %</t>
  </si>
  <si>
    <t>Temperature Value if negative (C°)</t>
  </si>
  <si>
    <t>Temperature Value if positive (C°)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</si>
</sst>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Bebas Neue"/>
      <family val="2"/>
    </font>
    <font>
      <sz val="16"/>
      <color theme="0"/>
      <name val="Bebas Neue"/>
      <family val="2"/>
    </font>
    <font>
      <sz val="9"/>
      <color theme="1"/>
      <name val="Calibri"/>
      <family val="2"/>
      <scheme val="minor"/>
    </font>
    <font>
      <sz val="9"/>
      <color rgb="FF58585A"/>
      <name val="Arial"/>
      <family val="2"/>
    </font>
    <font>
      <sz val="36"/>
      <color rgb="FF002060"/>
      <name val="Bebas Neue"/>
      <family val="2"/>
    </font>
    <font>
      <sz val="12"/>
      <color theme="1"/>
      <name val="Helvetica"/>
    </font>
    <font>
      <sz val="11"/>
      <color theme="0"/>
      <name val="Calibri"/>
      <family val="2"/>
      <scheme val="minor"/>
    </font>
    <font>
      <sz val="12"/>
      <color theme="0"/>
      <name val="Helvetica"/>
    </font>
    <font>
      <sz val="14"/>
      <color theme="0"/>
      <name val="Bebas Neue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AFA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rgb="FFF0F0F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1" fillId="2" borderId="6" xfId="0" applyFont="1" applyFill="1" applyBorder="1"/>
    <xf numFmtId="0" fontId="1" fillId="2" borderId="8" xfId="0" applyFont="1" applyFill="1" applyBorder="1"/>
    <xf numFmtId="0" fontId="1" fillId="2" borderId="10" xfId="0" applyFont="1" applyFill="1" applyBorder="1"/>
    <xf numFmtId="0" fontId="0" fillId="4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Continuous"/>
    </xf>
    <xf numFmtId="0" fontId="4" fillId="3" borderId="2" xfId="0" applyFont="1" applyFill="1" applyBorder="1" applyAlignment="1">
      <alignment horizontal="centerContinuous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3" xfId="0" applyBorder="1" applyAlignment="1">
      <alignment horizontal="center"/>
    </xf>
    <xf numFmtId="0" fontId="6" fillId="6" borderId="14" xfId="0" applyFont="1" applyFill="1" applyBorder="1" applyAlignment="1">
      <alignment vertical="center" wrapText="1"/>
    </xf>
    <xf numFmtId="164" fontId="0" fillId="4" borderId="9" xfId="0" applyNumberForma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7" fillId="0" borderId="0" xfId="0" applyFont="1"/>
    <xf numFmtId="0" fontId="4" fillId="3" borderId="1" xfId="0" applyFont="1" applyFill="1" applyBorder="1" applyAlignment="1">
      <alignment horizontal="left" vertical="center"/>
    </xf>
    <xf numFmtId="0" fontId="0" fillId="4" borderId="11" xfId="0" applyFill="1" applyBorder="1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 readingOrder="2"/>
    </xf>
    <xf numFmtId="0" fontId="8" fillId="0" borderId="0" xfId="0" applyFont="1"/>
    <xf numFmtId="49" fontId="9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0" xfId="0" applyFont="1"/>
    <xf numFmtId="49" fontId="9" fillId="0" borderId="0" xfId="0" applyNumberFormat="1" applyFont="1" applyFill="1"/>
    <xf numFmtId="0" fontId="9" fillId="0" borderId="0" xfId="0" applyFont="1" applyFill="1"/>
    <xf numFmtId="49" fontId="9" fillId="0" borderId="0" xfId="0" applyNumberFormat="1" applyFont="1"/>
    <xf numFmtId="2" fontId="9" fillId="0" borderId="0" xfId="0" applyNumberFormat="1" applyFont="1"/>
    <xf numFmtId="0" fontId="11" fillId="3" borderId="16" xfId="0" applyFont="1" applyFill="1" applyBorder="1" applyAlignment="1">
      <alignment vertical="center"/>
    </xf>
    <xf numFmtId="0" fontId="1" fillId="2" borderId="10" xfId="0" applyFont="1" applyFill="1" applyBorder="1" applyAlignment="1">
      <alignment wrapText="1"/>
    </xf>
    <xf numFmtId="0" fontId="0" fillId="4" borderId="11" xfId="0" applyNumberFormat="1" applyFill="1" applyBorder="1" applyAlignment="1">
      <alignment horizontal="center"/>
    </xf>
    <xf numFmtId="0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15" xfId="0" applyNumberFormat="1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4" fillId="3" borderId="6" xfId="0" applyFont="1" applyFill="1" applyBorder="1" applyAlignment="1">
      <alignment horizontal="centerContinuous"/>
    </xf>
    <xf numFmtId="0" fontId="3" fillId="3" borderId="7" xfId="0" applyFont="1" applyFill="1" applyBorder="1" applyAlignment="1">
      <alignment horizontal="centerContinuous"/>
    </xf>
    <xf numFmtId="49" fontId="0" fillId="4" borderId="9" xfId="0" applyNumberForma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0" fillId="4" borderId="9" xfId="0" applyNumberForma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3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1236346</xdr:colOff>
      <xdr:row>13</xdr:row>
      <xdr:rowOff>40005</xdr:rowOff>
    </xdr:from>
    <xdr:to>
      <xdr:col>7</xdr:col>
      <xdr:colOff>1127091</xdr:colOff>
      <xdr:row>17</xdr:row>
      <xdr:rowOff>352425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4FD50DC-6424-4035-ABB5-7D48A8EEFB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9505" t="48747" r="28242" b="40066"/>
        <a:stretch/>
      </xdr:blipFill>
      <xdr:spPr>
        <a:xfrm>
          <a:off x="5293996" y="3649980"/>
          <a:ext cx="5158070" cy="1074420"/>
        </a:xfrm>
        <a:prstGeom prst="rect">
          <a:avLst/>
        </a:prstGeom>
      </xdr:spPr>
    </xdr:pic>
    <xdr:clientData/>
  </xdr:twoCellAnchor>
  <xdr:twoCellAnchor editAs="oneCell">
    <xdr:from>
      <xdr:col>6</xdr:col>
      <xdr:colOff>1306830</xdr:colOff>
      <xdr:row>2</xdr:row>
      <xdr:rowOff>136974</xdr:rowOff>
    </xdr:from>
    <xdr:to>
      <xdr:col>7</xdr:col>
      <xdr:colOff>1356360</xdr:colOff>
      <xdr:row>4</xdr:row>
      <xdr:rowOff>78842</xdr:rowOff>
    </xdr:to>
    <xdr:pic>
      <xdr:nvPicPr>
        <xdr:cNvPr id="13" name="Image 12" descr="Résultat de recherche d'images pour &quot;sigfox&quot;">
          <a:extLst>
            <a:ext uri="{FF2B5EF4-FFF2-40B4-BE49-F238E27FC236}">
              <a16:creationId xmlns:a16="http://schemas.microsoft.com/office/drawing/2014/main" id="{9E2205AC-ACD4-4E36-8839-21C75A511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2580" y="517974"/>
          <a:ext cx="1468755" cy="694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761999</xdr:colOff>
      <xdr:row>2</xdr:row>
      <xdr:rowOff>152400</xdr:rowOff>
    </xdr:from>
    <xdr:to>
      <xdr:col>2</xdr:col>
      <xdr:colOff>114182</xdr:colOff>
      <xdr:row>4</xdr:row>
      <xdr:rowOff>38100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5B3EAD-35B1-4DED-88A0-8A6426336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533400"/>
          <a:ext cx="1923933" cy="63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14</xdr:row>
      <xdr:rowOff>114300</xdr:rowOff>
    </xdr:from>
    <xdr:to>
      <xdr:col>7</xdr:col>
      <xdr:colOff>1381125</xdr:colOff>
      <xdr:row>17</xdr:row>
      <xdr:rowOff>304906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6816D80-5A19-4130-880A-7FBF23727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50" y="3914775"/>
          <a:ext cx="5400675" cy="762106"/>
        </a:xfrm>
        <a:prstGeom prst="rect">
          <a:avLst/>
        </a:prstGeom>
      </xdr:spPr>
    </xdr:pic>
    <xdr:clientData/>
  </xdr:twoCellAnchor>
  <xdr:twoCellAnchor editAs="oneCell">
    <xdr:from>
      <xdr:col>3</xdr:col>
      <xdr:colOff>1247775</xdr:colOff>
      <xdr:row>13</xdr:row>
      <xdr:rowOff>9525</xdr:rowOff>
    </xdr:from>
    <xdr:to>
      <xdr:col>7</xdr:col>
      <xdr:colOff>1381879</xdr:colOff>
      <xdr:row>14</xdr:row>
      <xdr:rowOff>133350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2C656FE-E63D-4E97-975C-C15B01F167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2955"/>
        <a:stretch/>
      </xdr:blipFill>
      <xdr:spPr>
        <a:xfrm>
          <a:off x="5391150" y="3619500"/>
          <a:ext cx="5401429" cy="314325"/>
        </a:xfrm>
        <a:prstGeom prst="rect">
          <a:avLst/>
        </a:prstGeom>
      </xdr:spPr>
    </xdr:pic>
    <xdr:clientData/>
  </xdr:twoCellAnchor>
  <xdr:twoCellAnchor editAs="oneCell">
    <xdr:from>
      <xdr:col>6</xdr:col>
      <xdr:colOff>1230631</xdr:colOff>
      <xdr:row>2</xdr:row>
      <xdr:rowOff>133350</xdr:rowOff>
    </xdr:from>
    <xdr:to>
      <xdr:col>7</xdr:col>
      <xdr:colOff>1280161</xdr:colOff>
      <xdr:row>4</xdr:row>
      <xdr:rowOff>75218</xdr:rowOff>
    </xdr:to>
    <xdr:pic>
      <xdr:nvPicPr>
        <xdr:cNvPr id="13" name="Image 12" descr="Résultat de recherche d'images pour &quot;sigfox&quot;">
          <a:extLst>
            <a:ext uri="{FF2B5EF4-FFF2-40B4-BE49-F238E27FC236}">
              <a16:creationId xmlns:a16="http://schemas.microsoft.com/office/drawing/2014/main" id="{074C43BE-3AFB-4B94-A7AC-3A1FC3CBA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2581" y="514350"/>
          <a:ext cx="1468755" cy="694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148776</xdr:rowOff>
    </xdr:from>
    <xdr:to>
      <xdr:col>2</xdr:col>
      <xdr:colOff>114183</xdr:colOff>
      <xdr:row>4</xdr:row>
      <xdr:rowOff>34476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AF087D2B-67BC-4166-B5FD-6ACA4BE9A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529776"/>
          <a:ext cx="1923933" cy="638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1238250</xdr:colOff>
      <xdr:row>13</xdr:row>
      <xdr:rowOff>0</xdr:rowOff>
    </xdr:from>
    <xdr:to>
      <xdr:col>7</xdr:col>
      <xdr:colOff>1372354</xdr:colOff>
      <xdr:row>17</xdr:row>
      <xdr:rowOff>171580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BFF4A90-3A48-4DF6-B93C-9B8D3945A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3609975"/>
          <a:ext cx="5401429" cy="933580"/>
        </a:xfrm>
        <a:prstGeom prst="rect">
          <a:avLst/>
        </a:prstGeom>
      </xdr:spPr>
    </xdr:pic>
    <xdr:clientData/>
  </xdr:twoCellAnchor>
  <xdr:twoCellAnchor editAs="oneCell">
    <xdr:from>
      <xdr:col>6</xdr:col>
      <xdr:colOff>1202056</xdr:colOff>
      <xdr:row>2</xdr:row>
      <xdr:rowOff>114300</xdr:rowOff>
    </xdr:from>
    <xdr:to>
      <xdr:col>7</xdr:col>
      <xdr:colOff>1251586</xdr:colOff>
      <xdr:row>4</xdr:row>
      <xdr:rowOff>56168</xdr:rowOff>
    </xdr:to>
    <xdr:pic>
      <xdr:nvPicPr>
        <xdr:cNvPr id="4" name="Image 3" descr="Résultat de recherche d'images pour &quot;sigfox&quot;">
          <a:extLst>
            <a:ext uri="{FF2B5EF4-FFF2-40B4-BE49-F238E27FC236}">
              <a16:creationId xmlns:a16="http://schemas.microsoft.com/office/drawing/2014/main" id="{31CC3DE7-7C19-48F8-A300-A072AF083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2581" y="495300"/>
          <a:ext cx="1468755" cy="694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129726</xdr:rowOff>
    </xdr:from>
    <xdr:to>
      <xdr:col>2</xdr:col>
      <xdr:colOff>114183</xdr:colOff>
      <xdr:row>4</xdr:row>
      <xdr:rowOff>15426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5F26904-8A82-4621-B66C-8FE8442BB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510726"/>
          <a:ext cx="1923933" cy="638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13</xdr:row>
      <xdr:rowOff>0</xdr:rowOff>
    </xdr:from>
    <xdr:to>
      <xdr:col>7</xdr:col>
      <xdr:colOff>1381879</xdr:colOff>
      <xdr:row>19</xdr:row>
      <xdr:rowOff>19212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5205B78-39A9-4FAF-9421-2E5C6C67A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3619500"/>
          <a:ext cx="5401429" cy="1162212"/>
        </a:xfrm>
        <a:prstGeom prst="rect">
          <a:avLst/>
        </a:prstGeom>
      </xdr:spPr>
    </xdr:pic>
    <xdr:clientData/>
  </xdr:twoCellAnchor>
  <xdr:twoCellAnchor editAs="oneCell">
    <xdr:from>
      <xdr:col>7</xdr:col>
      <xdr:colOff>1468756</xdr:colOff>
      <xdr:row>2</xdr:row>
      <xdr:rowOff>142875</xdr:rowOff>
    </xdr:from>
    <xdr:to>
      <xdr:col>8</xdr:col>
      <xdr:colOff>1461136</xdr:colOff>
      <xdr:row>4</xdr:row>
      <xdr:rowOff>84743</xdr:rowOff>
    </xdr:to>
    <xdr:pic>
      <xdr:nvPicPr>
        <xdr:cNvPr id="4" name="Image 3" descr="Résultat de recherche d'images pour &quot;sigfox&quot;">
          <a:extLst>
            <a:ext uri="{FF2B5EF4-FFF2-40B4-BE49-F238E27FC236}">
              <a16:creationId xmlns:a16="http://schemas.microsoft.com/office/drawing/2014/main" id="{4AA63275-5BA1-4949-A663-14D387DC6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0881" y="523875"/>
          <a:ext cx="1468755" cy="694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723900</xdr:colOff>
      <xdr:row>2</xdr:row>
      <xdr:rowOff>158301</xdr:rowOff>
    </xdr:from>
    <xdr:to>
      <xdr:col>2</xdr:col>
      <xdr:colOff>838083</xdr:colOff>
      <xdr:row>4</xdr:row>
      <xdr:rowOff>44001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AE709E9-A5CD-45E7-A1CC-53772D178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539301"/>
          <a:ext cx="1923933" cy="6381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13</xdr:row>
      <xdr:rowOff>0</xdr:rowOff>
    </xdr:from>
    <xdr:to>
      <xdr:col>7</xdr:col>
      <xdr:colOff>1372352</xdr:colOff>
      <xdr:row>19</xdr:row>
      <xdr:rowOff>57318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029A881-AF04-42A8-BE2C-C49A0891B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9725" y="3609975"/>
          <a:ext cx="5391902" cy="1200318"/>
        </a:xfrm>
        <a:prstGeom prst="rect">
          <a:avLst/>
        </a:prstGeom>
      </xdr:spPr>
    </xdr:pic>
    <xdr:clientData/>
  </xdr:twoCellAnchor>
  <xdr:twoCellAnchor editAs="oneCell">
    <xdr:from>
      <xdr:col>7</xdr:col>
      <xdr:colOff>1468756</xdr:colOff>
      <xdr:row>2</xdr:row>
      <xdr:rowOff>152400</xdr:rowOff>
    </xdr:from>
    <xdr:to>
      <xdr:col>8</xdr:col>
      <xdr:colOff>1461136</xdr:colOff>
      <xdr:row>4</xdr:row>
      <xdr:rowOff>94268</xdr:rowOff>
    </xdr:to>
    <xdr:pic>
      <xdr:nvPicPr>
        <xdr:cNvPr id="7" name="Image 6" descr="Résultat de recherche d'images pour &quot;sigfox&quot;">
          <a:extLst>
            <a:ext uri="{FF2B5EF4-FFF2-40B4-BE49-F238E27FC236}">
              <a16:creationId xmlns:a16="http://schemas.microsoft.com/office/drawing/2014/main" id="{4547C156-380C-408A-BFCE-15A01B67B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8031" y="533400"/>
          <a:ext cx="1468755" cy="694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781050</xdr:colOff>
      <xdr:row>2</xdr:row>
      <xdr:rowOff>167826</xdr:rowOff>
    </xdr:from>
    <xdr:to>
      <xdr:col>2</xdr:col>
      <xdr:colOff>895233</xdr:colOff>
      <xdr:row>4</xdr:row>
      <xdr:rowOff>53526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97140DC-F4C8-4D87-B18E-5555DB848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548826"/>
          <a:ext cx="1923933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9.9978637043366805E-2"/>
  </sheetPr>
  <dimension ref="B4:L51"/>
  <sheetViews>
    <sheetView showGridLines="0" tabSelected="1" workbookViewId="0">
      <selection activeCell="C9" sqref="C9"/>
    </sheetView>
  </sheetViews>
  <sheetFormatPr baseColWidth="10" defaultRowHeight="15"/>
  <cols>
    <col min="2" max="2" width="27.140625" customWidth="1"/>
    <col min="3" max="3" width="22.28515625" customWidth="1"/>
    <col min="4" max="4" width="18.85546875" customWidth="1"/>
    <col min="5" max="5" width="18.140625" customWidth="1"/>
    <col min="6" max="6" width="20.7109375" customWidth="1"/>
    <col min="7" max="7" width="21.28515625" customWidth="1"/>
    <col min="8" max="8" width="22.140625" customWidth="1"/>
    <col min="9" max="10" width="13.42578125" customWidth="1"/>
    <col min="11" max="12" width="22.42578125" customWidth="1"/>
  </cols>
  <sheetData>
    <row r="4" spans="2:12" ht="44.25">
      <c r="C4" s="48" t="s">
        <v>13</v>
      </c>
      <c r="D4" s="48"/>
      <c r="E4" s="48"/>
      <c r="F4" s="48"/>
      <c r="G4" s="48"/>
    </row>
    <row r="5" spans="2:12" ht="22.5" customHeight="1">
      <c r="B5" s="13"/>
      <c r="C5" s="13"/>
      <c r="D5" s="13"/>
      <c r="E5" s="13"/>
      <c r="F5" s="13"/>
      <c r="G5" s="14"/>
      <c r="H5" s="14"/>
      <c r="I5" s="1"/>
      <c r="J5" s="1"/>
      <c r="K5" s="1"/>
      <c r="L5" s="1"/>
    </row>
    <row r="6" spans="2:12" ht="22.5" customHeight="1">
      <c r="G6" s="1"/>
      <c r="H6" s="1"/>
      <c r="I6" s="1"/>
      <c r="J6" s="1"/>
      <c r="K6" s="1"/>
      <c r="L6" s="1"/>
    </row>
    <row r="7" spans="2:12" ht="45.75" customHeight="1">
      <c r="B7" s="31" t="s">
        <v>8</v>
      </c>
    </row>
    <row r="8" spans="2:12" ht="15.75" thickBot="1"/>
    <row r="9" spans="2:12" ht="21" customHeight="1" thickBot="1">
      <c r="B9" s="8" t="s">
        <v>25</v>
      </c>
      <c r="C9" s="34">
        <v>0</v>
      </c>
      <c r="D9" s="34">
        <v>1</v>
      </c>
      <c r="E9" s="34">
        <v>2</v>
      </c>
      <c r="F9" s="34">
        <v>1</v>
      </c>
      <c r="G9" s="35" t="s">
        <v>5</v>
      </c>
    </row>
    <row r="10" spans="2:12" ht="16.350000000000001" customHeight="1" thickBot="1">
      <c r="B10" s="2"/>
      <c r="C10" s="11" t="s">
        <v>14</v>
      </c>
      <c r="D10" s="11" t="s">
        <v>15</v>
      </c>
      <c r="E10" s="11" t="s">
        <v>16</v>
      </c>
      <c r="F10" s="11" t="s">
        <v>17</v>
      </c>
      <c r="G10" s="11" t="s">
        <v>18</v>
      </c>
    </row>
    <row r="11" spans="2:12">
      <c r="G11" s="1"/>
      <c r="H11" s="1"/>
      <c r="I11" s="1"/>
      <c r="J11" s="1"/>
      <c r="K11" s="1"/>
      <c r="L11" s="1"/>
    </row>
    <row r="12" spans="2:12" ht="15.75" thickBot="1"/>
    <row r="13" spans="2:12" ht="21" thickBot="1">
      <c r="B13" s="42" t="s">
        <v>24</v>
      </c>
      <c r="C13" s="43"/>
      <c r="E13" s="19" t="s">
        <v>26</v>
      </c>
      <c r="F13" s="8"/>
    </row>
    <row r="14" spans="2:12">
      <c r="B14" s="4" t="s">
        <v>14</v>
      </c>
      <c r="C14" s="7" t="str">
        <f>IF(C9=0,"Standard Message",IF(C9=8,"Warning Message",IF(C9=4,"Initialization Message","Error")))</f>
        <v>Standard Message</v>
      </c>
    </row>
    <row r="15" spans="2:12">
      <c r="B15" s="4" t="s">
        <v>15</v>
      </c>
      <c r="C15" s="7" t="str">
        <f>IF(D9=1,"Temperature",IF(D9=2,"Temperature &amp; Humidity",IF(D9=3,"PT 100 Temperature",IF(D9=4,"Pulses",IF(D9=5,"Contact","Error")))))</f>
        <v>Temperature</v>
      </c>
    </row>
    <row r="16" spans="2:12">
      <c r="B16" s="4" t="s">
        <v>16</v>
      </c>
      <c r="C16" s="7">
        <f>E9</f>
        <v>2</v>
      </c>
    </row>
    <row r="17" spans="2:8">
      <c r="B17" s="4" t="s">
        <v>17</v>
      </c>
      <c r="C17" s="7" t="str">
        <f>IF(F9=1,"Battery OK",IF(F9=0,"Low Battery"))</f>
        <v>Battery OK</v>
      </c>
    </row>
    <row r="18" spans="2:8" ht="30">
      <c r="B18" s="45" t="s">
        <v>39</v>
      </c>
      <c r="C18" s="44">
        <f>HEX2DEC(G51)/10</f>
        <v>20.6</v>
      </c>
    </row>
    <row r="19" spans="2:8" ht="30.75" thickBot="1">
      <c r="B19" s="32" t="s">
        <v>38</v>
      </c>
      <c r="C19" s="33">
        <f>(HEX2DEC(G51)-65536)/10</f>
        <v>-6533</v>
      </c>
    </row>
    <row r="21" spans="2:8">
      <c r="B21" s="13"/>
      <c r="C21" s="13"/>
      <c r="D21" s="13"/>
      <c r="E21" s="13"/>
      <c r="F21" s="13"/>
      <c r="G21" s="13"/>
      <c r="H21" s="13"/>
    </row>
    <row r="50" spans="7:7">
      <c r="G50" s="29" t="str">
        <f>G9</f>
        <v>ce00</v>
      </c>
    </row>
    <row r="51" spans="7:7">
      <c r="G51" s="29" t="str">
        <f>MID(G50,5,1)&amp;MID(G50,6,1)&amp;MID(G50,3,1)&amp;MID(G50,4,1)&amp;MID(G50,1,1)&amp;MID(G50,2,1)</f>
        <v>00ce</v>
      </c>
    </row>
  </sheetData>
  <sheetProtection sheet="1" objects="1" scenarios="1" selectLockedCells="1"/>
  <mergeCells count="1">
    <mergeCell ref="C4:G4"/>
  </mergeCells>
  <conditionalFormatting sqref="C14:C18">
    <cfRule type="cellIs" dxfId="33" priority="10" operator="equal">
      <formula>"Low Battery"</formula>
    </cfRule>
    <cfRule type="cellIs" dxfId="32" priority="13" operator="equal">
      <formula>"Warning Message"</formula>
    </cfRule>
    <cfRule type="cellIs" dxfId="31" priority="14" operator="equal">
      <formula>"Standard Message"</formula>
    </cfRule>
    <cfRule type="cellIs" dxfId="30" priority="15" operator="equal">
      <formula>"Error"</formula>
    </cfRule>
  </conditionalFormatting>
  <conditionalFormatting sqref="C17">
    <cfRule type="cellIs" dxfId="29" priority="12" operator="equal">
      <formula>"Battery OK"</formula>
    </cfRule>
  </conditionalFormatting>
  <conditionalFormatting sqref="C19">
    <cfRule type="cellIs" dxfId="28" priority="1" operator="equal">
      <formula>"Low Battery"</formula>
    </cfRule>
    <cfRule type="cellIs" dxfId="27" priority="2" operator="equal">
      <formula>"Warning Message"</formula>
    </cfRule>
    <cfRule type="cellIs" dxfId="26" priority="3" operator="equal">
      <formula>"Standard Message"</formula>
    </cfRule>
    <cfRule type="cellIs" dxfId="25" priority="4" operator="equal">
      <formula>"Error"</formula>
    </cfRule>
  </conditionalFormatting>
  <dataValidations xWindow="1011" yWindow="403" count="5">
    <dataValidation type="textLength" operator="equal" allowBlank="1" showInputMessage="1" showErrorMessage="1" promptTitle="Temperature value" prompt="This cell must be filled with four caracters in hexadecimal._x000a__x000a_Here, the example frame is 0121ce00, the value of the four hexadecimal caracters is ce00" sqref="G9" xr:uid="{00000000-0002-0000-0000-000000000000}">
      <formula1>4</formula1>
    </dataValidation>
    <dataValidation type="textLength" allowBlank="1" showInputMessage="1" showErrorMessage="1" promptTitle="Battery Status" prompt="This cell must be filled by the fourth caracter of the Sigfox Frame._x000a__x000a_Here, the example frame is 0121ce00, so the fourth caracter is 1._x000a__x000a_Description:_x000a_1 = Battery OK_x000a_2 = Low Battery" sqref="F9" xr:uid="{00000000-0002-0000-0000-000001000000}">
      <formula1>0</formula1>
      <formula2>1</formula2>
    </dataValidation>
    <dataValidation type="textLength" allowBlank="1" showInputMessage="1" showErrorMessage="1" promptTitle="Message Type" prompt="This cell must be filled by the first caracter of the Sigfox frame_x000a__x000a_Here, the example frame is 0121ce00, so the first caracter is 0_x000a__x000a_Description:_x000a_0 = Standard Message_x000a_4 = Initializing Message_x000a_8 = Warning Message" sqref="C9" xr:uid="{00000000-0002-0000-0000-000002000000}">
      <formula1>0</formula1>
      <formula2>1</formula2>
    </dataValidation>
    <dataValidation type="textLength" allowBlank="1" showInputMessage="1" showErrorMessage="1" promptTitle="Transmitter Type" prompt="This cell must be filled by the second caracter of the SIgfox Frame_x000a__x000a_Here, the example frame is 0121ce00, so the second caracter is 1_x000a__x000a_Description:_x000a_1 = Tx Temp_x000a_2 = Tx Temp &amp; Humidity_x000a_3 = PT 100 Temperature_x000a_4 = Pulses_x000a_5 = Contact_x000a_" sqref="D9" xr:uid="{00000000-0002-0000-0000-000003000000}">
      <formula1>0</formula1>
      <formula2>1</formula2>
    </dataValidation>
    <dataValidation type="textLength" allowBlank="1" showInputMessage="1" showErrorMessage="1" promptTitle="Firmware Version" prompt="This cell must be filled with the third caracter of the frame._x000a__x000a_Here, the example frame is 0121ce00, so the third caracter is 2._x000a__x000a_Description:_x000a_The number filled is the firmware version used by the transmitter" sqref="E9" xr:uid="{00000000-0002-0000-0000-000004000000}">
      <formula1>0</formula1>
      <formula2>1</formula2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B4:L52"/>
  <sheetViews>
    <sheetView showGridLines="0" topLeftCell="A6" workbookViewId="0">
      <selection activeCell="F9" sqref="F9"/>
    </sheetView>
  </sheetViews>
  <sheetFormatPr baseColWidth="10" defaultRowHeight="15"/>
  <cols>
    <col min="2" max="2" width="27.140625" customWidth="1"/>
    <col min="3" max="3" width="23.42578125" customWidth="1"/>
    <col min="4" max="4" width="18.85546875" customWidth="1"/>
    <col min="5" max="5" width="18.140625" customWidth="1"/>
    <col min="6" max="6" width="20.7109375" customWidth="1"/>
    <col min="7" max="7" width="21.28515625" customWidth="1"/>
    <col min="8" max="8" width="22.140625" customWidth="1"/>
    <col min="9" max="10" width="13.42578125" customWidth="1"/>
    <col min="11" max="12" width="22.42578125" customWidth="1"/>
  </cols>
  <sheetData>
    <row r="4" spans="2:12" ht="44.25">
      <c r="C4" s="48" t="s">
        <v>13</v>
      </c>
      <c r="D4" s="48"/>
      <c r="E4" s="48"/>
      <c r="F4" s="48"/>
      <c r="G4" s="48"/>
    </row>
    <row r="5" spans="2:12" ht="22.5" customHeight="1">
      <c r="B5" s="13"/>
      <c r="C5" s="13"/>
      <c r="D5" s="13"/>
      <c r="E5" s="13"/>
      <c r="F5" s="13"/>
      <c r="G5" s="14"/>
      <c r="H5" s="14"/>
      <c r="I5" s="1"/>
      <c r="J5" s="1"/>
      <c r="K5" s="1"/>
      <c r="L5" s="1"/>
    </row>
    <row r="6" spans="2:12" ht="22.5" customHeight="1" thickBot="1">
      <c r="G6" s="1"/>
      <c r="H6" s="1"/>
      <c r="I6" s="1"/>
      <c r="J6" s="1"/>
      <c r="K6" s="1"/>
      <c r="L6" s="1"/>
    </row>
    <row r="7" spans="2:12" ht="45.75" customHeight="1" thickBot="1">
      <c r="B7" s="8" t="s">
        <v>9</v>
      </c>
    </row>
    <row r="8" spans="2:12" ht="15.75" thickBot="1"/>
    <row r="9" spans="2:12" ht="21" customHeight="1" thickBot="1">
      <c r="B9" s="8" t="s">
        <v>25</v>
      </c>
      <c r="C9" s="34">
        <v>0</v>
      </c>
      <c r="D9" s="34">
        <v>2</v>
      </c>
      <c r="E9" s="34">
        <v>1</v>
      </c>
      <c r="F9" s="34">
        <v>1</v>
      </c>
      <c r="G9" s="36" t="s">
        <v>0</v>
      </c>
      <c r="H9" s="35" t="s">
        <v>1</v>
      </c>
    </row>
    <row r="10" spans="2:12" ht="16.350000000000001" customHeight="1" thickBot="1">
      <c r="B10" s="2"/>
      <c r="C10" s="11" t="s">
        <v>14</v>
      </c>
      <c r="D10" s="11" t="s">
        <v>15</v>
      </c>
      <c r="E10" s="11" t="s">
        <v>16</v>
      </c>
      <c r="F10" s="11" t="s">
        <v>17</v>
      </c>
      <c r="G10" s="11" t="s">
        <v>18</v>
      </c>
      <c r="H10" s="12" t="s">
        <v>19</v>
      </c>
    </row>
    <row r="11" spans="2:12">
      <c r="G11" s="1"/>
      <c r="H11" s="1"/>
      <c r="I11" s="1"/>
      <c r="J11" s="1"/>
      <c r="K11" s="1"/>
      <c r="L11" s="1"/>
    </row>
    <row r="12" spans="2:12" ht="15.75" thickBot="1"/>
    <row r="13" spans="2:12" ht="21" thickBot="1">
      <c r="B13" s="42" t="s">
        <v>24</v>
      </c>
      <c r="C13" s="43"/>
      <c r="E13" s="19" t="s">
        <v>26</v>
      </c>
      <c r="F13" s="8"/>
    </row>
    <row r="14" spans="2:12">
      <c r="B14" s="4" t="s">
        <v>14</v>
      </c>
      <c r="C14" s="7" t="str">
        <f>IF(C9=0,"Standard Message",IF(C9=8,"Warning Message",IF(C9=4,"Initialization Message","Error")))</f>
        <v>Standard Message</v>
      </c>
    </row>
    <row r="15" spans="2:12">
      <c r="B15" s="4" t="s">
        <v>15</v>
      </c>
      <c r="C15" s="7" t="str">
        <f>IF(D9=1,"Temperature",IF(D9=2,"Temperature &amp; Humidity",IF(D9=3,"PT 100 Temperature",IF(D9=4,"Pulses",IF(D9=5,"Contact","Error")))))</f>
        <v>Temperature &amp; Humidity</v>
      </c>
    </row>
    <row r="16" spans="2:12">
      <c r="B16" s="4" t="s">
        <v>16</v>
      </c>
      <c r="C16" s="7">
        <f>E9</f>
        <v>1</v>
      </c>
    </row>
    <row r="17" spans="2:8">
      <c r="B17" s="4" t="s">
        <v>17</v>
      </c>
      <c r="C17" s="7" t="str">
        <f>IF(F9=1,"Battery OK",IF(F9=0,"Low Battery"))</f>
        <v>Battery OK</v>
      </c>
    </row>
    <row r="18" spans="2:8" ht="30">
      <c r="B18" s="45" t="s">
        <v>39</v>
      </c>
      <c r="C18" s="7">
        <f>HEX2DEC(G52)/10</f>
        <v>17.8</v>
      </c>
    </row>
    <row r="19" spans="2:8" ht="30">
      <c r="B19" s="45" t="s">
        <v>38</v>
      </c>
      <c r="C19" s="46">
        <f>(HEX2DEC(G51)-65536)/10</f>
        <v>-1996.8</v>
      </c>
    </row>
    <row r="20" spans="2:8" ht="15.75" thickBot="1">
      <c r="B20" s="5" t="s">
        <v>23</v>
      </c>
      <c r="C20" s="20">
        <f>HEX2DEC(H52)/10</f>
        <v>43.3</v>
      </c>
    </row>
    <row r="22" spans="2:8">
      <c r="B22" s="13"/>
      <c r="C22" s="13"/>
      <c r="D22" s="13"/>
      <c r="E22" s="13"/>
      <c r="F22" s="13"/>
      <c r="G22" s="13"/>
      <c r="H22" s="13"/>
    </row>
    <row r="51" spans="7:8">
      <c r="G51" s="29" t="str">
        <f>G9</f>
        <v>b200</v>
      </c>
      <c r="H51" s="30" t="str">
        <f>H9</f>
        <v>b101</v>
      </c>
    </row>
    <row r="52" spans="7:8">
      <c r="G52" s="30" t="str">
        <f>MID(G51,5,1)&amp;MID(G51,6,1)&amp;MID(G51,3,1)&amp;MID(G51,4,1)&amp;MID(G51,1,1)&amp;MID(G51,2,1)</f>
        <v>00b2</v>
      </c>
      <c r="H52" s="30" t="str">
        <f>MID(H51,5,1)&amp;MID(H51,6,1)&amp;MID(H51,3,1)&amp;MID(H51,4,1)&amp;MID(H51,1,1)&amp;MID(H51,2,1)</f>
        <v>01b1</v>
      </c>
    </row>
  </sheetData>
  <sheetProtection sheet="1" objects="1" scenarios="1" selectLockedCells="1"/>
  <mergeCells count="1">
    <mergeCell ref="C4:G4"/>
  </mergeCells>
  <conditionalFormatting sqref="C14:C18 C20">
    <cfRule type="cellIs" dxfId="24" priority="11" operator="equal">
      <formula>"Low Battery"</formula>
    </cfRule>
    <cfRule type="cellIs" dxfId="23" priority="13" operator="equal">
      <formula>"Warning Message"</formula>
    </cfRule>
    <cfRule type="cellIs" dxfId="22" priority="14" operator="equal">
      <formula>"Standard Message"</formula>
    </cfRule>
    <cfRule type="cellIs" dxfId="21" priority="15" operator="equal">
      <formula>"Error"</formula>
    </cfRule>
  </conditionalFormatting>
  <conditionalFormatting sqref="C17">
    <cfRule type="cellIs" dxfId="20" priority="5" operator="equal">
      <formula>"Battery OK"</formula>
    </cfRule>
    <cfRule type="cellIs" dxfId="19" priority="12" operator="equal">
      <formula>"Battery OK"</formula>
    </cfRule>
  </conditionalFormatting>
  <conditionalFormatting sqref="C19">
    <cfRule type="cellIs" dxfId="18" priority="1" operator="equal">
      <formula>"Low Battery"</formula>
    </cfRule>
    <cfRule type="cellIs" dxfId="17" priority="2" operator="equal">
      <formula>"Warning Message"</formula>
    </cfRule>
    <cfRule type="cellIs" dxfId="16" priority="3" operator="equal">
      <formula>"Standard Message"</formula>
    </cfRule>
    <cfRule type="cellIs" dxfId="15" priority="4" operator="equal">
      <formula>"Error"</formula>
    </cfRule>
  </conditionalFormatting>
  <dataValidations xWindow="1176" yWindow="424" count="6">
    <dataValidation allowBlank="1" showInputMessage="1" showErrorMessage="1" promptTitle="Message Type" prompt="This cell must be filled by the first caracter of the Sigfox frame_x000a__x000a_Here, the example frame is 0211b200b101, so the first caracter is 0_x000a__x000a_Description:_x000a_0 = Standard Message_x000a_4 = Initializing Message_x000a_8 = Warning Message" sqref="C9" xr:uid="{00000000-0002-0000-0100-000000000000}"/>
    <dataValidation allowBlank="1" showInputMessage="1" showErrorMessage="1" promptTitle="Transmitter Type" prompt="This cell must be filled by the second caracter of the SIgfox Frame_x000a__x000a_Here, the example frame is 0211b200b101, so the second caracter is 2_x000a__x000a_Description:_x000a_1 = Tx Temp_x000a_2 = Tx Temp &amp; Humidity_x000a_3 = PT 100 Temperature_x000a_4 = Pulses_x000a_5 = Contact_x000a_" sqref="D9" xr:uid="{00000000-0002-0000-0100-000001000000}"/>
    <dataValidation allowBlank="1" showInputMessage="1" showErrorMessage="1" promptTitle="Firmware Version" prompt="This cell must be filled with the third caracter of the frame._x000a__x000a_Here, the example frame is 0211b200b101, so the third caracter is 1._x000a__x000a_Description:_x000a_The number filled is the firmware version used by the transmitter" sqref="E9" xr:uid="{00000000-0002-0000-0100-000002000000}"/>
    <dataValidation allowBlank="1" showInputMessage="1" showErrorMessage="1" promptTitle="Battery Status" prompt="This cell must be filled by the fourth caracter of the Sigfox Frame._x000a__x000a_Here, the example frame is 0211b200, so the fourth caracter is 1._x000a__x000a_Description:_x000a_1 = Battery OK_x000a_2 = Low Battery" sqref="F9" xr:uid="{00000000-0002-0000-0100-000003000000}"/>
    <dataValidation allowBlank="1" showInputMessage="1" showErrorMessage="1" promptTitle="Temperature Value" prompt="This cell must be filled with the first four caracters in hexadecimal._x000a__x000a_Here, the example frame is 0211b200b101, the value of the four hexadecimal caracters is b200." sqref="G9" xr:uid="{00000000-0002-0000-0100-000004000000}"/>
    <dataValidation allowBlank="1" showInputMessage="1" showErrorMessage="1" promptTitle="Humidity Value" prompt="This cell must be filled by the last four caracters in hexadecimal_x000a__x000a_Here, the example frame is 0211b200b101, so the last four caracters in hexadecimal are b101." sqref="H9" xr:uid="{00000000-0002-0000-0100-000005000000}"/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B4:L51"/>
  <sheetViews>
    <sheetView showGridLines="0" workbookViewId="0">
      <selection activeCell="C9" sqref="C9"/>
    </sheetView>
  </sheetViews>
  <sheetFormatPr baseColWidth="10" defaultRowHeight="15"/>
  <cols>
    <col min="2" max="2" width="27.140625" customWidth="1"/>
    <col min="3" max="3" width="23.85546875" customWidth="1"/>
    <col min="4" max="4" width="18.85546875" customWidth="1"/>
    <col min="5" max="5" width="18.140625" customWidth="1"/>
    <col min="6" max="6" width="20.7109375" customWidth="1"/>
    <col min="7" max="7" width="21.28515625" customWidth="1"/>
    <col min="8" max="8" width="22.140625" customWidth="1"/>
    <col min="9" max="10" width="13.42578125" customWidth="1"/>
    <col min="11" max="12" width="22.42578125" customWidth="1"/>
  </cols>
  <sheetData>
    <row r="4" spans="2:12" ht="44.25">
      <c r="C4" s="48" t="s">
        <v>13</v>
      </c>
      <c r="D4" s="48"/>
      <c r="E4" s="48"/>
      <c r="F4" s="48"/>
      <c r="G4" s="48"/>
    </row>
    <row r="5" spans="2:12" ht="22.5" customHeight="1">
      <c r="B5" s="13"/>
      <c r="C5" s="13"/>
      <c r="D5" s="13"/>
      <c r="E5" s="13"/>
      <c r="F5" s="13"/>
      <c r="G5" s="14"/>
      <c r="H5" s="14"/>
      <c r="I5" s="1"/>
      <c r="J5" s="1"/>
      <c r="K5" s="1"/>
      <c r="L5" s="1"/>
    </row>
    <row r="6" spans="2:12" ht="22.5" customHeight="1" thickBot="1">
      <c r="G6" s="1"/>
      <c r="H6" s="1"/>
      <c r="I6" s="1"/>
      <c r="J6" s="1"/>
      <c r="K6" s="1"/>
      <c r="L6" s="1"/>
    </row>
    <row r="7" spans="2:12" ht="45.75" customHeight="1" thickBot="1">
      <c r="B7" s="8" t="s">
        <v>11</v>
      </c>
    </row>
    <row r="8" spans="2:12" ht="15.75" thickBot="1"/>
    <row r="9" spans="2:12" ht="21" customHeight="1" thickBot="1">
      <c r="B9" s="8" t="s">
        <v>25</v>
      </c>
      <c r="C9" s="37">
        <v>0</v>
      </c>
      <c r="D9" s="34">
        <v>3</v>
      </c>
      <c r="E9" s="34">
        <v>2</v>
      </c>
      <c r="F9" s="34">
        <v>1</v>
      </c>
      <c r="G9" s="35" t="s">
        <v>4</v>
      </c>
    </row>
    <row r="10" spans="2:12" ht="16.350000000000001" customHeight="1" thickBot="1">
      <c r="B10" s="2"/>
      <c r="C10" s="11" t="s">
        <v>14</v>
      </c>
      <c r="D10" s="11" t="s">
        <v>15</v>
      </c>
      <c r="E10" s="11" t="s">
        <v>16</v>
      </c>
      <c r="F10" s="11" t="s">
        <v>17</v>
      </c>
      <c r="G10" s="11" t="s">
        <v>18</v>
      </c>
    </row>
    <row r="11" spans="2:12">
      <c r="G11" s="1"/>
      <c r="H11" s="1"/>
      <c r="I11" s="1"/>
      <c r="J11" s="1"/>
      <c r="K11" s="1"/>
      <c r="L11" s="1"/>
    </row>
    <row r="12" spans="2:12" ht="15.75" thickBot="1"/>
    <row r="13" spans="2:12" ht="21" thickBot="1">
      <c r="B13" s="42" t="s">
        <v>24</v>
      </c>
      <c r="C13" s="43"/>
      <c r="E13" s="19" t="s">
        <v>26</v>
      </c>
      <c r="F13" s="8"/>
    </row>
    <row r="14" spans="2:12">
      <c r="B14" s="4" t="s">
        <v>14</v>
      </c>
      <c r="C14" s="7" t="str">
        <f>IF(C9=0,"Standard Message",IF(C9=8,"Warning Message",IF(C9=4,"Initialization Message","Error")))</f>
        <v>Standard Message</v>
      </c>
    </row>
    <row r="15" spans="2:12">
      <c r="B15" s="4" t="s">
        <v>15</v>
      </c>
      <c r="C15" s="7" t="str">
        <f>IF(D9=1,"Temperature",IF(D9=2,"Temperature &amp; Humidity",IF(D9=3,"PT 100 Temperature",IF(D9=4,"Pulses",IF(D9=5,"Contact","Error")))))</f>
        <v>PT 100 Temperature</v>
      </c>
    </row>
    <row r="16" spans="2:12">
      <c r="B16" s="4" t="s">
        <v>16</v>
      </c>
      <c r="C16" s="7">
        <f>E9</f>
        <v>2</v>
      </c>
    </row>
    <row r="17" spans="2:8">
      <c r="B17" s="4" t="s">
        <v>17</v>
      </c>
      <c r="C17" s="7" t="str">
        <f>IF(F9=1,"Battery OK",IF(F9=0,"Low Battery"))</f>
        <v>Battery OK</v>
      </c>
    </row>
    <row r="18" spans="2:8" ht="30">
      <c r="B18" s="45" t="s">
        <v>39</v>
      </c>
      <c r="C18" s="7">
        <f>HEX2DEC(G51)/10</f>
        <v>21.4</v>
      </c>
    </row>
    <row r="19" spans="2:8" ht="30.75" thickBot="1">
      <c r="B19" s="32" t="s">
        <v>38</v>
      </c>
      <c r="C19" s="33">
        <f>(HEX2DEC(G51)-65536)/10</f>
        <v>-6532.2</v>
      </c>
    </row>
    <row r="20" spans="2:8">
      <c r="B20" s="13"/>
      <c r="C20" s="13"/>
      <c r="D20" s="13"/>
      <c r="E20" s="13"/>
      <c r="F20" s="13"/>
      <c r="G20" s="13"/>
      <c r="H20" s="13"/>
    </row>
    <row r="50" spans="7:7">
      <c r="G50" s="27" t="str">
        <f>G9</f>
        <v>d600</v>
      </c>
    </row>
    <row r="51" spans="7:7">
      <c r="G51" s="28" t="str">
        <f>+MID(G50,7,1)&amp;MID(G50,8,1)&amp;MID(G50,5,1)&amp;MID(G50,6,1)&amp;MID(G50,3,1)&amp;MID(G50,4,1)&amp;MID(G50,1,1)&amp;MID(G50,2,1)</f>
        <v>00d6</v>
      </c>
    </row>
  </sheetData>
  <sheetProtection sheet="1" objects="1" scenarios="1" selectLockedCells="1"/>
  <mergeCells count="1">
    <mergeCell ref="C4:G4"/>
  </mergeCells>
  <conditionalFormatting sqref="C14:C19">
    <cfRule type="cellIs" dxfId="14" priority="6" operator="equal">
      <formula>"Low Battery"</formula>
    </cfRule>
    <cfRule type="cellIs" dxfId="13" priority="8" operator="equal">
      <formula>"Warning Message"</formula>
    </cfRule>
    <cfRule type="cellIs" dxfId="12" priority="9" operator="equal">
      <formula>"Standard Message"</formula>
    </cfRule>
    <cfRule type="cellIs" dxfId="11" priority="10" operator="equal">
      <formula>"Error"</formula>
    </cfRule>
  </conditionalFormatting>
  <conditionalFormatting sqref="C17">
    <cfRule type="cellIs" dxfId="10" priority="7" operator="equal">
      <formula>"Battery OK"</formula>
    </cfRule>
  </conditionalFormatting>
  <dataValidations xWindow="1027" yWindow="422" count="5">
    <dataValidation allowBlank="1" showInputMessage="1" showErrorMessage="1" promptTitle="Message Type" prompt="This cell must be filled by the first caracter of the Sigfox frame_x000a__x000a_Here, the example frame is 0321d600, so the first caracter is 0_x000a__x000a_Description:_x000a_0 = Standard Message_x000a_4 = Initializing Message_x000a_8 = Warning Message" sqref="C9" xr:uid="{00000000-0002-0000-0200-000000000000}"/>
    <dataValidation allowBlank="1" showInputMessage="1" showErrorMessage="1" promptTitle="Transmitter Type" prompt="This cell must be filled by the second caracter of the SIgfox Frame_x000a__x000a_Here, the example frame is 0321d600, so the second caracter is 3_x000a__x000a_Description:_x000a_1 = Tx Temp_x000a_2 = Tx Temp &amp; Humidity_x000a_3 = PT 100 Temperature_x000a_4 = Pulses_x000a_5 = Contact" sqref="D9" xr:uid="{00000000-0002-0000-0200-000001000000}"/>
    <dataValidation allowBlank="1" showInputMessage="1" showErrorMessage="1" promptTitle="Firmware Version" prompt="This cell must be filled with the third caracter of the frame._x000a__x000a_Here, the example frame is 0321d600, so the third caracter is 2._x000a__x000a_Description:_x000a_The number filled is the firmware version used by the transmitter" sqref="E9" xr:uid="{00000000-0002-0000-0200-000002000000}"/>
    <dataValidation allowBlank="1" showInputMessage="1" showErrorMessage="1" promptTitle="Battery Status" prompt="This cell must be filled by the fourth caracter of the Sigfox Frame._x000a__x000a_Here, the example frame is 0321d600, so the fourth caracter is 1._x000a__x000a_Description:_x000a_1 = Battery OK_x000a_2 = Low Battery" sqref="F9" xr:uid="{00000000-0002-0000-0200-000003000000}"/>
    <dataValidation allowBlank="1" showInputMessage="1" showErrorMessage="1" promptTitle="Temperature Value" prompt="This cell must be filled with four caracters in hexadecimal._x000a__x000a_Here, the example frame is 0321d600, so the value of the four hexadecimal caracters is d600" sqref="G9" xr:uid="{00000000-0002-0000-0200-000004000000}"/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B4:L51"/>
  <sheetViews>
    <sheetView showGridLines="0" workbookViewId="0">
      <selection activeCell="C9" sqref="C9"/>
    </sheetView>
  </sheetViews>
  <sheetFormatPr baseColWidth="10" defaultRowHeight="15"/>
  <cols>
    <col min="2" max="2" width="27.140625" customWidth="1"/>
    <col min="3" max="3" width="23.140625" customWidth="1"/>
    <col min="4" max="4" width="18.85546875" customWidth="1"/>
    <col min="5" max="5" width="18.140625" customWidth="1"/>
    <col min="6" max="6" width="20.7109375" customWidth="1"/>
    <col min="7" max="7" width="21.28515625" customWidth="1"/>
    <col min="8" max="9" width="22.140625" customWidth="1"/>
    <col min="10" max="10" width="13.42578125" customWidth="1"/>
    <col min="11" max="12" width="22.42578125" customWidth="1"/>
  </cols>
  <sheetData>
    <row r="4" spans="2:12" ht="44.25">
      <c r="D4" s="47" t="s">
        <v>13</v>
      </c>
      <c r="E4" s="47"/>
      <c r="F4" s="47"/>
      <c r="G4" s="47"/>
      <c r="H4" s="47"/>
    </row>
    <row r="5" spans="2:12" ht="22.5" customHeight="1">
      <c r="B5" s="13"/>
      <c r="C5" s="13"/>
      <c r="D5" s="13"/>
      <c r="E5" s="13"/>
      <c r="F5" s="13"/>
      <c r="G5" s="14"/>
      <c r="H5" s="14"/>
      <c r="I5" s="14"/>
      <c r="J5" s="1"/>
      <c r="K5" s="1"/>
      <c r="L5" s="1"/>
    </row>
    <row r="6" spans="2:12" ht="22.5" customHeight="1" thickBot="1">
      <c r="G6" s="1"/>
      <c r="H6" s="1"/>
      <c r="I6" s="1"/>
      <c r="J6" s="1"/>
      <c r="K6" s="1"/>
      <c r="L6" s="1"/>
    </row>
    <row r="7" spans="2:12" ht="45.75" customHeight="1" thickBot="1">
      <c r="B7" s="8" t="s">
        <v>10</v>
      </c>
    </row>
    <row r="8" spans="2:12" ht="15.75" thickBot="1"/>
    <row r="9" spans="2:12" ht="21" customHeight="1" thickBot="1">
      <c r="B9" s="8" t="s">
        <v>25</v>
      </c>
      <c r="C9" s="34">
        <v>0</v>
      </c>
      <c r="D9" s="34">
        <v>4</v>
      </c>
      <c r="E9" s="34">
        <v>1</v>
      </c>
      <c r="F9" s="34">
        <v>1</v>
      </c>
      <c r="G9" s="34">
        <v>470000000</v>
      </c>
      <c r="H9" s="34" t="s">
        <v>3</v>
      </c>
      <c r="I9" s="35" t="s">
        <v>2</v>
      </c>
    </row>
    <row r="10" spans="2:12" ht="16.350000000000001" customHeight="1" thickBot="1">
      <c r="B10" s="2"/>
      <c r="C10" s="11" t="s">
        <v>14</v>
      </c>
      <c r="D10" s="11" t="s">
        <v>15</v>
      </c>
      <c r="E10" s="11" t="s">
        <v>16</v>
      </c>
      <c r="F10" s="11" t="s">
        <v>17</v>
      </c>
      <c r="G10" s="11" t="s">
        <v>20</v>
      </c>
      <c r="H10" s="12" t="s">
        <v>21</v>
      </c>
      <c r="I10" s="12" t="s">
        <v>22</v>
      </c>
    </row>
    <row r="11" spans="2:12" ht="15.75" thickBot="1">
      <c r="G11" s="1"/>
      <c r="H11" s="1"/>
      <c r="I11" s="1"/>
      <c r="J11" s="1"/>
      <c r="K11" s="1"/>
      <c r="L11" s="15"/>
    </row>
    <row r="12" spans="2:12" ht="15.75" thickBot="1"/>
    <row r="13" spans="2:12" ht="21" thickBot="1">
      <c r="B13" s="10" t="s">
        <v>24</v>
      </c>
      <c r="C13" s="9"/>
      <c r="E13" s="19" t="s">
        <v>26</v>
      </c>
      <c r="F13" s="8"/>
    </row>
    <row r="14" spans="2:12">
      <c r="B14" s="3" t="s">
        <v>14</v>
      </c>
      <c r="C14" s="6" t="str">
        <f>IF(C9=0,"Standard Message",IF(C9=8,"Warning Message",IF(C9=4,"Initialization Message","Error")))</f>
        <v>Standard Message</v>
      </c>
    </row>
    <row r="15" spans="2:12">
      <c r="B15" s="4" t="s">
        <v>15</v>
      </c>
      <c r="C15" s="7" t="str">
        <f>IF(D9=1,"Temperature",IF(D9=2,"Temperature &amp; Humidity",IF(D9=3,"PT 100 Temperature",IF(D9=4,"Pulses",IF(D9=5,"Contact","Error")))))</f>
        <v>Pulses</v>
      </c>
    </row>
    <row r="16" spans="2:12">
      <c r="B16" s="4" t="s">
        <v>16</v>
      </c>
      <c r="C16" s="7">
        <f>E9</f>
        <v>1</v>
      </c>
    </row>
    <row r="17" spans="2:9">
      <c r="B17" s="4" t="s">
        <v>17</v>
      </c>
      <c r="C17" s="7" t="str">
        <f>IF(F9=1,"Battery OK",IF(F9=0,"Low Battery"))</f>
        <v>Battery OK</v>
      </c>
    </row>
    <row r="18" spans="2:9">
      <c r="B18" s="4" t="s">
        <v>20</v>
      </c>
      <c r="C18" s="16">
        <f>HEX2DEC(G51)</f>
        <v>71</v>
      </c>
    </row>
    <row r="19" spans="2:9">
      <c r="B19" s="4" t="s">
        <v>21</v>
      </c>
      <c r="C19" s="16">
        <f>HEX2DEC(H51)</f>
        <v>3878</v>
      </c>
    </row>
    <row r="20" spans="2:9" ht="15.75" thickBot="1">
      <c r="B20" s="5" t="s">
        <v>22</v>
      </c>
      <c r="C20" s="17">
        <f>HEX2DEC(I9)</f>
        <v>187</v>
      </c>
    </row>
    <row r="21" spans="2:9">
      <c r="B21" s="13"/>
      <c r="C21" s="13"/>
      <c r="D21" s="13"/>
      <c r="E21" s="13"/>
      <c r="F21" s="13"/>
      <c r="G21" s="13"/>
      <c r="H21" s="13"/>
      <c r="I21" s="13"/>
    </row>
    <row r="28" spans="2:9">
      <c r="E28" s="21"/>
    </row>
    <row r="50" spans="7:8" ht="15.75">
      <c r="G50" s="25">
        <f>G9</f>
        <v>470000000</v>
      </c>
      <c r="H50" s="25" t="str">
        <f>H9</f>
        <v>260f0000</v>
      </c>
    </row>
    <row r="51" spans="7:8" ht="15.75">
      <c r="G51" s="26" t="str">
        <f>+MID(G50,7,1)&amp;MID(G50,8,1)&amp;MID(G50,5,1)&amp;MID(G50,6,1)&amp;MID(G50,3,1)&amp;MID(G50,4,1)&amp;MID(G50,1,1)&amp;MID(G50,2,1)</f>
        <v>00000047</v>
      </c>
      <c r="H51" s="26" t="str">
        <f>+MID(H50,7,1)&amp;MID(H50,8,1)&amp;MID(H50,5,1)&amp;MID(H50,6,1)&amp;MID(H50,3,1)&amp;MID(H50,4,1)&amp;MID(H50,1,1)&amp;MID(H50,2,1)</f>
        <v>00000f26</v>
      </c>
    </row>
  </sheetData>
  <sheetProtection sheet="1" objects="1" scenarios="1" selectLockedCells="1"/>
  <conditionalFormatting sqref="C14:C18">
    <cfRule type="cellIs" dxfId="9" priority="11" operator="equal">
      <formula>"Low Battery"</formula>
    </cfRule>
    <cfRule type="cellIs" dxfId="8" priority="13" operator="equal">
      <formula>"Warning Message"</formula>
    </cfRule>
    <cfRule type="cellIs" dxfId="7" priority="14" operator="equal">
      <formula>"Standard Message"</formula>
    </cfRule>
  </conditionalFormatting>
  <conditionalFormatting sqref="C17">
    <cfRule type="cellIs" dxfId="6" priority="12" operator="equal">
      <formula>"Battery OK"</formula>
    </cfRule>
  </conditionalFormatting>
  <conditionalFormatting sqref="C19:C20">
    <cfRule type="cellIs" dxfId="5" priority="5" operator="equal">
      <formula>"Error"</formula>
    </cfRule>
  </conditionalFormatting>
  <dataValidations xWindow="1332" yWindow="408" count="7">
    <dataValidation allowBlank="1" showInputMessage="1" showErrorMessage="1" promptTitle="Message Type" prompt="This cell must be filled by the first caracter of the Sigfox frame_x000a__x000a_Here, the example frame is 041147000000260f0000bb, so the first caracter is 0_x000a__x000a_Description:_x000a_0 = Standard Message_x000a_4 = Initializing Message_x000a_8 = Warning Message" sqref="C9" xr:uid="{00000000-0002-0000-0300-000000000000}"/>
    <dataValidation allowBlank="1" showInputMessage="1" showErrorMessage="1" promptTitle="Transmitter Type" prompt="This cell must be filled by the second caracter of the SIgfox Frame_x000a__x000a_Here, the example frame is 041147000000260f0000bb, so the second caracter is 4_x000a__x000a_Description:_x000a_1 = Tx Temp_x000a_2 = Tx Temp &amp; Humidity_x000a_3 = PT 100 Temperature_x000a_4 = Pulses_x000a_5 = Contact" sqref="D9" xr:uid="{00000000-0002-0000-0300-000001000000}"/>
    <dataValidation allowBlank="1" showInputMessage="1" showErrorMessage="1" promptTitle="Firmware Version" prompt="This cell must be filled with the third caracter of the frame._x000a__x000a_Here, the example frame is 041147000000260f0000, so the third caracter is 1._x000a__x000a_Description:_x000a_The number filled is the firmware version used by the transmitter" sqref="E9" xr:uid="{00000000-0002-0000-0300-000002000000}"/>
    <dataValidation allowBlank="1" showInputMessage="1" showErrorMessage="1" promptTitle="Battery Status" prompt="This cell must be filled by the fourth caracter of the Sigfox Frame._x000a__x000a_Here, the example frame is 041147000000260f0000, so the fourth caracter is 1._x000a__x000a_Description:_x000a_1 = Battery OK_x000a_2 = Low Battery" sqref="F9" xr:uid="{00000000-0002-0000-0300-000003000000}"/>
    <dataValidation allowBlank="1" showInputMessage="1" showErrorMessage="1" promptTitle="Pulse value n°1" prompt="This cell must be filled by the value of the eight first caracters in hexadecimal_x000a__x000a_Here, the example frame is 0441147000000260f0000bb, so the value of the eight first caracters in hexadecimal 47000000." sqref="G9" xr:uid="{00000000-0002-0000-0300-000004000000}"/>
    <dataValidation allowBlank="1" showInputMessage="1" showErrorMessage="1" promptTitle="Pulse Value n°2" prompt="This cell must be filled by the value of the eight second caracters in hexadecimal_x000a__x000a_Here, the example frame is 0441147000000260f0000bb, so the value of the eight second caracters in hexadecimal is 260f0000." sqref="H9" xr:uid="{00000000-0002-0000-0300-000005000000}"/>
    <dataValidation allowBlank="1" showInputMessage="1" showErrorMessage="1" promptTitle="Status Byte" prompt="This value is defined by the two last caracters of the frame._x000a__x000a_Here, the example frame is 041147000000260f0000bb, so the value of the two last caracters of the frame is bb." sqref="I9" xr:uid="{00000000-0002-0000-0300-000006000000}"/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B4:L51"/>
  <sheetViews>
    <sheetView showGridLines="0" topLeftCell="A6" zoomScaleNormal="100" workbookViewId="0">
      <selection activeCell="D9" sqref="D9"/>
    </sheetView>
  </sheetViews>
  <sheetFormatPr baseColWidth="10" defaultRowHeight="15"/>
  <cols>
    <col min="2" max="2" width="27.140625" customWidth="1"/>
    <col min="3" max="3" width="24" customWidth="1"/>
    <col min="4" max="4" width="18.85546875" customWidth="1"/>
    <col min="5" max="5" width="18.140625" customWidth="1"/>
    <col min="6" max="6" width="20.7109375" customWidth="1"/>
    <col min="7" max="7" width="21.28515625" customWidth="1"/>
    <col min="8" max="9" width="22.140625" customWidth="1"/>
    <col min="10" max="10" width="13.42578125" customWidth="1"/>
    <col min="11" max="12" width="22.42578125" customWidth="1"/>
  </cols>
  <sheetData>
    <row r="4" spans="2:12" ht="44.25">
      <c r="D4" s="18" t="s">
        <v>13</v>
      </c>
    </row>
    <row r="5" spans="2:12" ht="22.5" customHeight="1">
      <c r="B5" s="13"/>
      <c r="C5" s="13"/>
      <c r="D5" s="13"/>
      <c r="E5" s="13"/>
      <c r="F5" s="13"/>
      <c r="G5" s="14"/>
      <c r="H5" s="14"/>
      <c r="I5" s="14"/>
      <c r="J5" s="1"/>
      <c r="K5" s="1"/>
      <c r="L5" s="1"/>
    </row>
    <row r="6" spans="2:12" ht="22.5" customHeight="1" thickBot="1">
      <c r="G6" s="1"/>
      <c r="H6" s="1"/>
      <c r="I6" s="1"/>
      <c r="J6" s="1"/>
      <c r="K6" s="1"/>
      <c r="L6" s="1"/>
    </row>
    <row r="7" spans="2:12" ht="45.75" customHeight="1" thickBot="1">
      <c r="B7" s="8" t="s">
        <v>12</v>
      </c>
    </row>
    <row r="8" spans="2:12" ht="15.75" thickBot="1"/>
    <row r="9" spans="2:12" ht="21" customHeight="1" thickBot="1">
      <c r="B9" s="8" t="s">
        <v>25</v>
      </c>
      <c r="C9" s="34">
        <v>0</v>
      </c>
      <c r="D9" s="34">
        <v>5</v>
      </c>
      <c r="E9" s="34">
        <v>2</v>
      </c>
      <c r="F9" s="34">
        <v>1</v>
      </c>
      <c r="G9" s="36" t="s">
        <v>6</v>
      </c>
      <c r="H9" s="35" t="s">
        <v>7</v>
      </c>
      <c r="I9" s="35" t="s">
        <v>2</v>
      </c>
    </row>
    <row r="10" spans="2:12" ht="16.350000000000001" customHeight="1" thickBot="1">
      <c r="B10" s="2"/>
      <c r="C10" s="11" t="s">
        <v>14</v>
      </c>
      <c r="D10" s="11" t="s">
        <v>15</v>
      </c>
      <c r="E10" s="11" t="s">
        <v>16</v>
      </c>
      <c r="F10" s="11" t="s">
        <v>17</v>
      </c>
      <c r="G10" s="11" t="s">
        <v>20</v>
      </c>
      <c r="H10" s="12" t="s">
        <v>21</v>
      </c>
      <c r="I10" s="12" t="s">
        <v>22</v>
      </c>
    </row>
    <row r="11" spans="2:12">
      <c r="G11" s="1"/>
      <c r="H11" s="1"/>
      <c r="I11" s="1"/>
      <c r="J11" s="1"/>
      <c r="K11" s="1"/>
      <c r="L11" s="1"/>
    </row>
    <row r="12" spans="2:12" ht="15.75" thickBot="1"/>
    <row r="13" spans="2:12" ht="21" thickBot="1">
      <c r="B13" s="10" t="s">
        <v>24</v>
      </c>
      <c r="C13" s="9"/>
      <c r="E13" s="19" t="s">
        <v>26</v>
      </c>
      <c r="F13" s="8"/>
    </row>
    <row r="14" spans="2:12">
      <c r="B14" s="3" t="s">
        <v>14</v>
      </c>
      <c r="C14" s="6" t="str">
        <f>IF(C9=0,"Standard Message",IF(C9=8,"Warning Message",IF(C9=4,"Initialization Message","Error")))</f>
        <v>Standard Message</v>
      </c>
    </row>
    <row r="15" spans="2:12">
      <c r="B15" s="4" t="s">
        <v>15</v>
      </c>
      <c r="C15" s="7" t="str">
        <f>IF(D9=1,"Temperature",IF(D9=2,"Temperature &amp; Humidity",IF(D9=3,"PT 100 Temperature",IF(D9=4,"Pulses",IF(D9=5,"Contact","Error")))))</f>
        <v>Contact</v>
      </c>
    </row>
    <row r="16" spans="2:12">
      <c r="B16" s="4" t="s">
        <v>16</v>
      </c>
      <c r="C16" s="7">
        <f>E9</f>
        <v>2</v>
      </c>
    </row>
    <row r="17" spans="2:9">
      <c r="B17" s="4" t="s">
        <v>17</v>
      </c>
      <c r="C17" s="7" t="str">
        <f>IF(F9=1,"Battery OK",IF(F9=0,"Low Battery"))</f>
        <v>Battery OK</v>
      </c>
    </row>
    <row r="18" spans="2:9">
      <c r="B18" s="4" t="s">
        <v>20</v>
      </c>
      <c r="C18" s="16">
        <f>HEX2DEC(G51)</f>
        <v>1</v>
      </c>
    </row>
    <row r="19" spans="2:9">
      <c r="B19" s="4" t="s">
        <v>21</v>
      </c>
      <c r="C19" s="16">
        <f>HEX2DEC(H51)</f>
        <v>2</v>
      </c>
    </row>
    <row r="20" spans="2:9" ht="15.75" thickBot="1">
      <c r="B20" s="5" t="s">
        <v>22</v>
      </c>
      <c r="C20" s="17">
        <f>HEX2DEC(I9)</f>
        <v>187</v>
      </c>
    </row>
    <row r="21" spans="2:9">
      <c r="B21" s="13"/>
      <c r="C21" s="13"/>
      <c r="D21" s="13"/>
      <c r="E21" s="13"/>
      <c r="F21" s="13"/>
      <c r="G21" s="13"/>
      <c r="H21" s="13"/>
      <c r="I21" s="13"/>
    </row>
    <row r="25" spans="2:9">
      <c r="F25" s="22"/>
    </row>
    <row r="34" spans="4:4" ht="15.75">
      <c r="D34" s="23"/>
    </row>
    <row r="35" spans="4:4" ht="15.75">
      <c r="D35" s="23"/>
    </row>
    <row r="36" spans="4:4" ht="15.75">
      <c r="D36" s="23"/>
    </row>
    <row r="50" spans="7:8">
      <c r="G50" s="24" t="str">
        <f>G9</f>
        <v>01000000</v>
      </c>
      <c r="H50" s="24" t="str">
        <f>H9</f>
        <v>02000000</v>
      </c>
    </row>
    <row r="51" spans="7:8">
      <c r="G51" s="24" t="str">
        <f>+MID(G50,7,1)&amp;MID(G50,8,1)&amp;MID(G50,5,1)&amp;MID(G50,6,1)&amp;MID(G50,3,1)&amp;MID(G50,4,1)&amp;MID(G50,1,1)&amp;MID(G50,2,1)</f>
        <v>00000001</v>
      </c>
      <c r="H51" s="24" t="str">
        <f>+MID(H50,7,1)&amp;MID(H50,8,1)&amp;MID(H50,5,1)&amp;MID(H50,6,1)&amp;MID(H50,3,1)&amp;MID(H50,4,1)&amp;MID(H50,1,1)&amp;MID(H50,2,1)</f>
        <v>00000002</v>
      </c>
    </row>
  </sheetData>
  <sheetProtection sheet="1" objects="1" scenarios="1" selectLockedCells="1"/>
  <conditionalFormatting sqref="C14">
    <cfRule type="cellIs" dxfId="4" priority="2" operator="equal">
      <formula>"Initialization Message"</formula>
    </cfRule>
    <cfRule type="cellIs" dxfId="3" priority="4" operator="greaterThan">
      <formula>"Warning Message"</formula>
    </cfRule>
    <cfRule type="cellIs" dxfId="2" priority="5" operator="equal">
      <formula>"Error"</formula>
    </cfRule>
    <cfRule type="cellIs" dxfId="1" priority="6" operator="equal">
      <formula>"Standard Message"</formula>
    </cfRule>
  </conditionalFormatting>
  <conditionalFormatting sqref="C17">
    <cfRule type="cellIs" dxfId="0" priority="1" operator="equal">
      <formula>"Battery OK"</formula>
    </cfRule>
  </conditionalFormatting>
  <dataValidations xWindow="1343" yWindow="408" count="7">
    <dataValidation allowBlank="1" showInputMessage="1" showErrorMessage="1" promptTitle="Message Type" prompt="This cell must be filled by the first caracter of the Sigfox frame_x000a__x000a_Here, the example frame is 05210100000002000000bb, so the first caracter is 0_x000a__x000a_Description:_x000a_0 = Standard Message_x000a_4 = Initializing Message_x000a_8 = Warning Message" sqref="C9" xr:uid="{00000000-0002-0000-0400-000000000000}"/>
    <dataValidation allowBlank="1" showInputMessage="1" showErrorMessage="1" promptTitle="Transmitter Type" prompt="This cell must be filled by the second caracter of the SIgfox Frame_x000a__x000a_Here, the example frame is 05210100000002000000bb, so the second caracter is 5_x000a__x000a_Description:_x000a_1 = Tx Temp_x000a_2 = Tx Temp &amp; Humidity_x000a_3 = PT 100 Temperature_x000a_4 = Pulses_x000a_5 = Contact_x000a_" sqref="D9" xr:uid="{00000000-0002-0000-0400-000001000000}"/>
    <dataValidation allowBlank="1" showInputMessage="1" showErrorMessage="1" promptTitle="Firmware Version" prompt="This cell must be filled with the third caracter of the frame._x000a__x000a_Here, the example frame is 05210100000002000000bb, so the third caracter is 2._x000a__x000a_Description:_x000a_The number filled is the firmware version used by the transmitter" sqref="E9" xr:uid="{00000000-0002-0000-0400-000002000000}"/>
    <dataValidation allowBlank="1" showInputMessage="1" showErrorMessage="1" promptTitle="Battery Status" prompt="This cell must be filled by the fourth caracter of the Sigfox Frame._x000a__x000a_Here, the example frame is 0521010000002000000bb, so the fourth caracter is 1._x000a__x000a_Description:_x000a_1 = Battery OK_x000a_2 = Low Battery" sqref="F9" xr:uid="{00000000-0002-0000-0400-000003000000}"/>
    <dataValidation allowBlank="1" showInputMessage="1" showErrorMessage="1" promptTitle="Pulse Value n°1" prompt="This cell must be filled by the value of the eight first caracters in hexadecimal_x000a__x000a_Here, the example frame is 05210100000002000000bb, so the value of the eight first caracters in hexadecimal 0100000000." sqref="G9" xr:uid="{00000000-0002-0000-0400-000004000000}"/>
    <dataValidation allowBlank="1" showInputMessage="1" showErrorMessage="1" promptTitle="Pulse Value n°2" prompt="This cell must be filled by the value of the eight second caracters in hexadecimal._x000a__x000a_Here, the example frame is 05210100000002000000bb, so the value of the eight second caracters in hexadecimal is 02000000." sqref="H9" xr:uid="{00000000-0002-0000-0400-000005000000}"/>
    <dataValidation allowBlank="1" showInputMessage="1" showErrorMessage="1" promptTitle="Statut Byte" prompt="This value is defined by the two last caracters of the frame._x000a__x000a_Here, the example frame is 0521010000002000000bb, so the value of the two last caracters of the frame is bb. " sqref="I9" xr:uid="{00000000-0002-0000-0400-000006000000}"/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C24"/>
  <sheetViews>
    <sheetView showGridLines="0" workbookViewId="0">
      <selection activeCell="B18" sqref="B18"/>
    </sheetView>
  </sheetViews>
  <sheetFormatPr baseColWidth="10" defaultRowHeight="15"/>
  <cols>
    <col min="2" max="2" width="34" customWidth="1"/>
    <col min="3" max="3" width="159.85546875" style="41" customWidth="1"/>
  </cols>
  <sheetData>
    <row r="1" spans="2:3" s="40" customFormat="1"/>
    <row r="2" spans="2:3" ht="30">
      <c r="B2" s="38" t="s">
        <v>14</v>
      </c>
      <c r="C2" s="39" t="s">
        <v>28</v>
      </c>
    </row>
    <row r="3" spans="2:3" s="40" customFormat="1" ht="30">
      <c r="B3" s="38" t="s">
        <v>15</v>
      </c>
      <c r="C3" s="39" t="s">
        <v>29</v>
      </c>
    </row>
    <row r="4" spans="2:3" s="40" customFormat="1" ht="30">
      <c r="B4" s="38" t="s">
        <v>16</v>
      </c>
      <c r="C4" s="39" t="s">
        <v>30</v>
      </c>
    </row>
    <row r="5" spans="2:3" s="40" customFormat="1" ht="30">
      <c r="B5" s="38" t="s">
        <v>17</v>
      </c>
      <c r="C5" s="39" t="s">
        <v>31</v>
      </c>
    </row>
    <row r="6" spans="2:3" s="40" customFormat="1" ht="45">
      <c r="B6" s="38" t="s">
        <v>18</v>
      </c>
      <c r="C6" s="39" t="s">
        <v>32</v>
      </c>
    </row>
    <row r="7" spans="2:3" s="40" customFormat="1" ht="45">
      <c r="B7" s="38" t="s">
        <v>35</v>
      </c>
      <c r="C7" s="39" t="s">
        <v>36</v>
      </c>
    </row>
    <row r="8" spans="2:3" s="40" customFormat="1" ht="45">
      <c r="B8" s="38" t="s">
        <v>19</v>
      </c>
      <c r="C8" s="39" t="s">
        <v>37</v>
      </c>
    </row>
    <row r="9" spans="2:3" ht="30">
      <c r="B9" s="38" t="s">
        <v>27</v>
      </c>
      <c r="C9" s="39" t="s">
        <v>33</v>
      </c>
    </row>
    <row r="10" spans="2:3" s="40" customFormat="1" ht="45">
      <c r="B10" s="38" t="s">
        <v>22</v>
      </c>
      <c r="C10" s="39" t="s">
        <v>34</v>
      </c>
    </row>
    <row r="11" spans="2:3" s="40" customFormat="1">
      <c r="B11"/>
      <c r="C11" s="41"/>
    </row>
    <row r="12" spans="2:3" s="40" customFormat="1">
      <c r="B12"/>
      <c r="C12" s="41"/>
    </row>
    <row r="13" spans="2:3" s="40" customFormat="1">
      <c r="B13"/>
      <c r="C13" s="41"/>
    </row>
    <row r="14" spans="2:3" s="40" customFormat="1">
      <c r="B14"/>
      <c r="C14" s="41"/>
    </row>
    <row r="15" spans="2:3" s="40" customFormat="1">
      <c r="B15"/>
      <c r="C15" s="41"/>
    </row>
    <row r="16" spans="2:3" s="40" customFormat="1">
      <c r="B16"/>
      <c r="C16" s="41"/>
    </row>
    <row r="18" spans="2:3" s="40" customFormat="1">
      <c r="B18"/>
      <c r="C18" s="41"/>
    </row>
    <row r="19" spans="2:3" s="40" customFormat="1">
      <c r="B19"/>
      <c r="C19" s="41"/>
    </row>
    <row r="20" spans="2:3" s="40" customFormat="1">
      <c r="B20"/>
      <c r="C20" s="41"/>
    </row>
    <row r="21" spans="2:3" s="40" customFormat="1">
      <c r="B21"/>
      <c r="C21" s="41"/>
    </row>
    <row r="22" spans="2:3" s="40" customFormat="1">
      <c r="B22"/>
      <c r="C22" s="41"/>
    </row>
    <row r="23" spans="2:3" s="40" customFormat="1">
      <c r="B23"/>
      <c r="C23" s="41"/>
    </row>
    <row r="24" spans="2:3" s="40" customFormat="1">
      <c r="B24"/>
      <c r="C24" s="41"/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Tx Temp</vt:lpstr>
      <vt:lpstr>Tx Temp &amp; Humidity</vt:lpstr>
      <vt:lpstr>PT 100 Temperature</vt:lpstr>
      <vt:lpstr>Pulses</vt:lpstr>
      <vt:lpstr>Contact</vt:lpstr>
      <vt:lpstr>Calculation methods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apage</dc:creator>
  <cp:lastModifiedBy>Antoine Pages</cp:lastModifiedBy>
  <dcterms:created xsi:type="dcterms:W3CDTF">2017-11-14T08:18:57Z</dcterms:created>
  <dcterms:modified xsi:type="dcterms:W3CDTF">2018-05-16T14:58:32Z</dcterms:modified>
</cp:coreProperties>
</file>